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Vorgangsliste + Knoten" sheetId="1" r:id="rId1"/>
    <sheet name="Netzplan" sheetId="3" r:id="rId2"/>
    <sheet name="Tabelle4" sheetId="4" r:id="rId3"/>
    <sheet name="Tabelle5" sheetId="5" r:id="rId4"/>
  </sheets>
  <definedNames>
    <definedName name="Start">'Vorgangsliste + Knoten'!$B$26</definedName>
  </definedNames>
  <calcPr calcId="125725" iterate="1" iterateCount="10000" iterateDelta="9.9999999999999995E-7"/>
</workbook>
</file>

<file path=xl/calcChain.xml><?xml version="1.0" encoding="utf-8"?>
<calcChain xmlns="http://schemas.openxmlformats.org/spreadsheetml/2006/main">
  <c r="N28" i="1"/>
  <c r="D52" l="1"/>
  <c r="D49"/>
  <c r="C52"/>
  <c r="C49"/>
  <c r="B52"/>
  <c r="B50"/>
  <c r="B49"/>
  <c r="A52"/>
  <c r="A50"/>
  <c r="A49"/>
  <c r="R27"/>
  <c r="P27"/>
  <c r="S27"/>
  <c r="AF10" i="3"/>
  <c r="AF8"/>
  <c r="AE8"/>
  <c r="Z10"/>
  <c r="Z8"/>
  <c r="Y8"/>
  <c r="T7"/>
  <c r="T5"/>
  <c r="S5"/>
  <c r="N7"/>
  <c r="N5"/>
  <c r="M5"/>
  <c r="N13"/>
  <c r="N11"/>
  <c r="M11"/>
  <c r="H10"/>
  <c r="H8"/>
  <c r="G8"/>
  <c r="B10"/>
  <c r="A10"/>
  <c r="B8"/>
  <c r="A8"/>
  <c r="D7"/>
  <c r="B7"/>
  <c r="A7"/>
  <c r="P28" i="1" l="1"/>
  <c r="G7" i="3"/>
  <c r="I27" i="1"/>
  <c r="J7" i="3" l="1"/>
  <c r="N29" i="1"/>
  <c r="S28" s="1"/>
  <c r="I7" i="3" s="1"/>
  <c r="N30" i="1"/>
  <c r="P30" s="1"/>
  <c r="N31" s="1"/>
  <c r="C10" i="3"/>
  <c r="C7"/>
  <c r="M10" l="1"/>
  <c r="M4"/>
  <c r="P4"/>
  <c r="S4"/>
  <c r="P29" i="1"/>
  <c r="P10" i="3" l="1"/>
  <c r="S29" i="1"/>
  <c r="O10" i="3" s="1"/>
  <c r="P31" i="1"/>
  <c r="V4" i="3" s="1"/>
  <c r="S30" i="1"/>
  <c r="O4" i="3" s="1"/>
  <c r="N32" i="1" l="1"/>
  <c r="S31" s="1"/>
  <c r="U4" i="3" s="1"/>
  <c r="P32" i="1" l="1"/>
  <c r="N33" s="1"/>
  <c r="Y7" i="3"/>
  <c r="AE7"/>
  <c r="AB7"/>
  <c r="P33" i="1" l="1"/>
  <c r="Q33" s="1"/>
  <c r="S32"/>
  <c r="AA7" i="3" s="1"/>
  <c r="S33" i="1"/>
  <c r="AG7" i="3" s="1"/>
  <c r="AH7" l="1"/>
  <c r="O33" i="1"/>
  <c r="Q32" s="1"/>
  <c r="AH10" i="3" l="1"/>
  <c r="AE10"/>
  <c r="R33" i="1"/>
  <c r="AF7" i="3" s="1"/>
  <c r="O32" i="1"/>
  <c r="Q29" l="1"/>
  <c r="O29" s="1"/>
  <c r="Q31"/>
  <c r="I33"/>
  <c r="AG10" i="3" s="1"/>
  <c r="AB10"/>
  <c r="Y10"/>
  <c r="R32" i="1"/>
  <c r="Z7" i="3" s="1"/>
  <c r="O31" i="1"/>
  <c r="Q30" s="1"/>
  <c r="I32"/>
  <c r="AA10" i="3" s="1"/>
  <c r="M13" l="1"/>
  <c r="S7"/>
  <c r="V7"/>
  <c r="P13"/>
  <c r="R29" i="1"/>
  <c r="I29" s="1"/>
  <c r="O13" i="3" s="1"/>
  <c r="R31" i="1"/>
  <c r="I31" s="1"/>
  <c r="U7" i="3" s="1"/>
  <c r="O30" i="1"/>
  <c r="Q28" s="1"/>
  <c r="N10" i="3" l="1"/>
  <c r="O28" i="1"/>
  <c r="Q27" s="1"/>
  <c r="T4" i="3"/>
  <c r="P7"/>
  <c r="R30" i="1"/>
  <c r="M7" i="3"/>
  <c r="J10"/>
  <c r="D10" l="1"/>
  <c r="G10"/>
  <c r="R28" i="1"/>
  <c r="I28" s="1"/>
  <c r="I10" i="3" s="1"/>
  <c r="I30" i="1"/>
  <c r="O7" i="3" s="1"/>
  <c r="N4"/>
  <c r="H7" l="1"/>
</calcChain>
</file>

<file path=xl/sharedStrings.xml><?xml version="1.0" encoding="utf-8"?>
<sst xmlns="http://schemas.openxmlformats.org/spreadsheetml/2006/main" count="108" uniqueCount="85">
  <si>
    <t>Netzplantechnik mit MPM</t>
  </si>
  <si>
    <t>Vorgangsliste</t>
  </si>
  <si>
    <t>K</t>
  </si>
  <si>
    <t>i</t>
  </si>
  <si>
    <t>Vorgang</t>
  </si>
  <si>
    <t>D</t>
  </si>
  <si>
    <t>Krit.</t>
  </si>
  <si>
    <t>Vorgänger</t>
  </si>
  <si>
    <t>Nachfolger</t>
  </si>
  <si>
    <t>FA</t>
  </si>
  <si>
    <t>SA</t>
  </si>
  <si>
    <t>FE</t>
  </si>
  <si>
    <t>SE</t>
  </si>
  <si>
    <t>GP</t>
  </si>
  <si>
    <t>FP</t>
  </si>
  <si>
    <t>A</t>
  </si>
  <si>
    <t>Strategische Auswahl</t>
  </si>
  <si>
    <t>B</t>
  </si>
  <si>
    <t>Beschaffung</t>
  </si>
  <si>
    <t>E</t>
  </si>
  <si>
    <t>Dokumentation</t>
  </si>
  <si>
    <t>C</t>
  </si>
  <si>
    <t>Einrichtung Testumgebung</t>
  </si>
  <si>
    <t>Testen</t>
  </si>
  <si>
    <t>F</t>
  </si>
  <si>
    <t>Paketierung, Integration VU</t>
  </si>
  <si>
    <t>G</t>
  </si>
  <si>
    <t>Bereitstellung für Clients</t>
  </si>
  <si>
    <t xml:space="preserve"> lfd. Vorgangs-Nr. eintragen</t>
  </si>
  <si>
    <t>Vorgangsknoten</t>
  </si>
  <si>
    <t>Vorgangsname</t>
  </si>
  <si>
    <t>Abkürzungen für Vorgangsknoten</t>
  </si>
  <si>
    <t>eindeutig identifizierende Kennung des Vorgangs</t>
  </si>
  <si>
    <t>laufende Nummerierung</t>
  </si>
  <si>
    <t>Dauer des Vorgangs in Tagen</t>
  </si>
  <si>
    <t>frühester Anfangszeitpunkt</t>
  </si>
  <si>
    <t>frühester Endzeitpunkt</t>
  </si>
  <si>
    <t>spätester Anfangszeitpunkt</t>
  </si>
  <si>
    <t>spätester Endzeitpunkt</t>
  </si>
  <si>
    <t>Gesamtpuffer</t>
  </si>
  <si>
    <t>freier Puffer</t>
  </si>
  <si>
    <t>Trifft eine Aussage darüber, ob ein Vorgang als kritisch einzustufen ist oder nicht (Ja/Nein)</t>
  </si>
  <si>
    <t>B26</t>
  </si>
  <si>
    <t>Name: Start</t>
  </si>
  <si>
    <r>
      <t xml:space="preserve">Musterknoten  </t>
    </r>
    <r>
      <rPr>
        <sz val="11"/>
        <color theme="1"/>
        <rFont val="Calibri"/>
        <family val="2"/>
      </rPr>
      <t>(Kopiervorlage)</t>
    </r>
  </si>
  <si>
    <t>Netzplan</t>
  </si>
  <si>
    <t>Formeln:</t>
  </si>
  <si>
    <t>Bedingte Formatierung:</t>
  </si>
  <si>
    <t>Ausfüllen: rot</t>
  </si>
  <si>
    <t>I27</t>
  </si>
  <si>
    <t xml:space="preserve"> =WENN(ODER(R27&gt;0;S27&gt;0);"Nein";"Ja")</t>
  </si>
  <si>
    <t>N28</t>
  </si>
  <si>
    <t>O28</t>
  </si>
  <si>
    <t xml:space="preserve"> =Q28-$H28</t>
  </si>
  <si>
    <t>P27</t>
  </si>
  <si>
    <t xml:space="preserve"> =N27+$H27</t>
  </si>
  <si>
    <t>Q27</t>
  </si>
  <si>
    <t>R27</t>
  </si>
  <si>
    <t>S27</t>
  </si>
  <si>
    <t xml:space="preserve"> =O27-N27</t>
  </si>
  <si>
    <t xml:space="preserve"> =WENN(N28&gt;P27;N28-P27;0)</t>
  </si>
  <si>
    <t>A49</t>
  </si>
  <si>
    <t>A50</t>
  </si>
  <si>
    <t>A51</t>
  </si>
  <si>
    <t>A52</t>
  </si>
  <si>
    <t>B49</t>
  </si>
  <si>
    <t>B50</t>
  </si>
  <si>
    <t>B52</t>
  </si>
  <si>
    <t>C49</t>
  </si>
  <si>
    <t>C52</t>
  </si>
  <si>
    <t>D49</t>
  </si>
  <si>
    <t>D52</t>
  </si>
  <si>
    <t>Formel: =C52="Ja"</t>
  </si>
  <si>
    <t xml:space="preserve"> =WENN(A51=1;0;BEREICH.VERSCHIEBEN(Start;A51;12))</t>
  </si>
  <si>
    <t xml:space="preserve"> =BEREICH.VERSCHIEBEN(Start;A51;-1)</t>
  </si>
  <si>
    <t xml:space="preserve"> =WENN(A51=1;0;BEREICH.VERSCHIEBEN(Start;A51;13))</t>
  </si>
  <si>
    <t xml:space="preserve"> =BEREICH.VERSCHIEBEN(Start;A51;16)</t>
  </si>
  <si>
    <t xml:space="preserve"> =BEREICH.VERSCHIEBEN(Start;A51;1)</t>
  </si>
  <si>
    <t xml:space="preserve"> =BEREICH.VERSCHIEBEN(Start;A51;6)</t>
  </si>
  <si>
    <t xml:space="preserve"> =BEREICH.VERSCHIEBEN(Start;A51;17)</t>
  </si>
  <si>
    <t xml:space="preserve"> =BEREICH.VERSCHIEBEN(Start;A51;7)</t>
  </si>
  <si>
    <t xml:space="preserve"> =BEREICH.VERSCHIEBEN(Start;A51;14)</t>
  </si>
  <si>
    <t xml:space="preserve"> =BEREICH.VERSCHIEBEN(Start;A51;15)</t>
  </si>
  <si>
    <t xml:space="preserve"> =MAX(BEREICH.VERSCHIEBEN(Start;J28;14);BEREICH.VERSCHIEBEN(Start;K28;14))</t>
  </si>
  <si>
    <t xml:space="preserve"> =MIN(BEREICH.VERSCHIEBEN(Start;L27;13);BEREICH.VERSCHIEBEN(Start;M27;13))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</si>
</sst>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6" xfId="0" applyFill="1" applyBorder="1" applyAlignment="1">
      <alignment horizontal="left" indent="1"/>
    </xf>
    <xf numFmtId="0" fontId="0" fillId="0" borderId="6" xfId="0" applyFill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Fill="1" applyBorder="1"/>
    <xf numFmtId="0" fontId="5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2" borderId="1" xfId="0" applyFont="1" applyFill="1" applyBorder="1" applyAlignment="1">
      <alignment horizontal="left" indent="1"/>
    </xf>
    <xf numFmtId="0" fontId="6" fillId="0" borderId="0" xfId="0" applyFont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left" indent="1"/>
    </xf>
    <xf numFmtId="0" fontId="2" fillId="0" borderId="0" xfId="0" applyFont="1"/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0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rd" xfId="0" builtinId="0"/>
  </cellStyles>
  <dxfs count="8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8</xdr:row>
      <xdr:rowOff>0</xdr:rowOff>
    </xdr:from>
    <xdr:to>
      <xdr:col>6</xdr:col>
      <xdr:colOff>0</xdr:colOff>
      <xdr:row>8</xdr:row>
      <xdr:rowOff>9525</xdr:rowOff>
    </xdr:to>
    <xdr:cxnSp macro="">
      <xdr:nvCxnSpPr>
        <xdr:cNvPr id="8" name="Gerade Verbindung mit Pfeil 7"/>
        <xdr:cNvCxnSpPr/>
      </xdr:nvCxnSpPr>
      <xdr:spPr>
        <a:xfrm flipV="1">
          <a:off x="1514475" y="1571625"/>
          <a:ext cx="771525" cy="9525"/>
        </a:xfrm>
        <a:prstGeom prst="straightConnector1">
          <a:avLst/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4</xdr:row>
      <xdr:rowOff>180975</xdr:rowOff>
    </xdr:from>
    <xdr:to>
      <xdr:col>12</xdr:col>
      <xdr:colOff>19050</xdr:colOff>
      <xdr:row>8</xdr:row>
      <xdr:rowOff>0</xdr:rowOff>
    </xdr:to>
    <xdr:cxnSp macro="">
      <xdr:nvCxnSpPr>
        <xdr:cNvPr id="10" name="Gewinkelte Verbindung 9"/>
        <xdr:cNvCxnSpPr/>
      </xdr:nvCxnSpPr>
      <xdr:spPr>
        <a:xfrm flipV="1">
          <a:off x="3819525" y="990600"/>
          <a:ext cx="771525" cy="581025"/>
        </a:xfrm>
        <a:prstGeom prst="bentConnector3">
          <a:avLst>
            <a:gd name="adj1" fmla="val 50000"/>
          </a:avLst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0</xdr:rowOff>
    </xdr:from>
    <xdr:to>
      <xdr:col>12</xdr:col>
      <xdr:colOff>9525</xdr:colOff>
      <xdr:row>10</xdr:row>
      <xdr:rowOff>171450</xdr:rowOff>
    </xdr:to>
    <xdr:cxnSp macro="">
      <xdr:nvCxnSpPr>
        <xdr:cNvPr id="12" name="Gewinkelte Verbindung 11"/>
        <xdr:cNvCxnSpPr/>
      </xdr:nvCxnSpPr>
      <xdr:spPr>
        <a:xfrm>
          <a:off x="3810000" y="1571625"/>
          <a:ext cx="771525" cy="552450"/>
        </a:xfrm>
        <a:prstGeom prst="bentConnector3">
          <a:avLst>
            <a:gd name="adj1" fmla="val 50000"/>
          </a:avLst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4</xdr:row>
      <xdr:rowOff>180975</xdr:rowOff>
    </xdr:from>
    <xdr:to>
      <xdr:col>18</xdr:col>
      <xdr:colOff>28575</xdr:colOff>
      <xdr:row>5</xdr:row>
      <xdr:rowOff>0</xdr:rowOff>
    </xdr:to>
    <xdr:cxnSp macro="">
      <xdr:nvCxnSpPr>
        <xdr:cNvPr id="16" name="Gerade Verbindung mit Pfeil 15"/>
        <xdr:cNvCxnSpPr/>
      </xdr:nvCxnSpPr>
      <xdr:spPr>
        <a:xfrm flipV="1">
          <a:off x="6105525" y="990600"/>
          <a:ext cx="781050" cy="9525"/>
        </a:xfrm>
        <a:prstGeom prst="straightConnector1">
          <a:avLst/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</xdr:row>
      <xdr:rowOff>180975</xdr:rowOff>
    </xdr:from>
    <xdr:to>
      <xdr:col>24</xdr:col>
      <xdr:colOff>9525</xdr:colOff>
      <xdr:row>8</xdr:row>
      <xdr:rowOff>0</xdr:rowOff>
    </xdr:to>
    <xdr:cxnSp macro="">
      <xdr:nvCxnSpPr>
        <xdr:cNvPr id="19" name="Gewinkelte Verbindung 18"/>
        <xdr:cNvCxnSpPr/>
      </xdr:nvCxnSpPr>
      <xdr:spPr>
        <a:xfrm>
          <a:off x="8382000" y="990600"/>
          <a:ext cx="771525" cy="581025"/>
        </a:xfrm>
        <a:prstGeom prst="bentConnector3">
          <a:avLst>
            <a:gd name="adj1" fmla="val 50000"/>
          </a:avLst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</xdr:row>
      <xdr:rowOff>180975</xdr:rowOff>
    </xdr:from>
    <xdr:to>
      <xdr:col>24</xdr:col>
      <xdr:colOff>9525</xdr:colOff>
      <xdr:row>10</xdr:row>
      <xdr:rowOff>180975</xdr:rowOff>
    </xdr:to>
    <xdr:cxnSp macro="">
      <xdr:nvCxnSpPr>
        <xdr:cNvPr id="21" name="Gewinkelte Verbindung 20"/>
        <xdr:cNvCxnSpPr/>
      </xdr:nvCxnSpPr>
      <xdr:spPr>
        <a:xfrm flipV="1">
          <a:off x="6096000" y="1562100"/>
          <a:ext cx="3057525" cy="571500"/>
        </a:xfrm>
        <a:prstGeom prst="bentConnector3">
          <a:avLst>
            <a:gd name="adj1" fmla="val 87072"/>
          </a:avLst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7</xdr:row>
      <xdr:rowOff>171450</xdr:rowOff>
    </xdr:from>
    <xdr:to>
      <xdr:col>30</xdr:col>
      <xdr:colOff>9525</xdr:colOff>
      <xdr:row>7</xdr:row>
      <xdr:rowOff>180975</xdr:rowOff>
    </xdr:to>
    <xdr:cxnSp macro="">
      <xdr:nvCxnSpPr>
        <xdr:cNvPr id="24" name="Gerade Verbindung mit Pfeil 23"/>
        <xdr:cNvCxnSpPr/>
      </xdr:nvCxnSpPr>
      <xdr:spPr>
        <a:xfrm flipV="1">
          <a:off x="10677525" y="1552575"/>
          <a:ext cx="762000" cy="9525"/>
        </a:xfrm>
        <a:prstGeom prst="straightConnector1">
          <a:avLst/>
        </a:prstGeom>
        <a:ln w="158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C78"/>
  <sheetViews>
    <sheetView tabSelected="1" workbookViewId="0"/>
  </sheetViews>
  <sheetFormatPr baseColWidth="10" defaultRowHeight="15"/>
  <cols>
    <col min="1" max="16" width="5.7109375" customWidth="1"/>
    <col min="17" max="17" width="7" customWidth="1"/>
    <col min="18" max="37" width="5.7109375" customWidth="1"/>
  </cols>
  <sheetData>
    <row r="2" spans="1:4" ht="18.75">
      <c r="A2" s="13" t="s">
        <v>0</v>
      </c>
    </row>
    <row r="4" spans="1:4" ht="17.25">
      <c r="A4" s="17" t="s">
        <v>29</v>
      </c>
    </row>
    <row r="6" spans="1:4">
      <c r="A6" s="9" t="s">
        <v>9</v>
      </c>
      <c r="B6" s="9" t="s">
        <v>13</v>
      </c>
      <c r="C6" s="9" t="s">
        <v>14</v>
      </c>
      <c r="D6" s="9" t="s">
        <v>11</v>
      </c>
    </row>
    <row r="7" spans="1:4">
      <c r="A7" s="10" t="s">
        <v>2</v>
      </c>
      <c r="B7" s="24" t="s">
        <v>30</v>
      </c>
      <c r="C7" s="25"/>
      <c r="D7" s="26"/>
    </row>
    <row r="8" spans="1:4">
      <c r="A8" s="10" t="s">
        <v>3</v>
      </c>
      <c r="B8" s="27"/>
      <c r="C8" s="28"/>
      <c r="D8" s="29"/>
    </row>
    <row r="9" spans="1:4">
      <c r="A9" s="10" t="s">
        <v>10</v>
      </c>
      <c r="B9" s="9" t="s">
        <v>5</v>
      </c>
      <c r="C9" s="10" t="s">
        <v>6</v>
      </c>
      <c r="D9" s="10" t="s">
        <v>12</v>
      </c>
    </row>
    <row r="10" spans="1:4">
      <c r="A10" s="14"/>
      <c r="C10" s="14"/>
      <c r="D10" s="14"/>
    </row>
    <row r="11" spans="1:4">
      <c r="A11" s="15" t="s">
        <v>31</v>
      </c>
      <c r="B11" s="16"/>
      <c r="C11" s="14"/>
      <c r="D11" s="14"/>
    </row>
    <row r="12" spans="1:4">
      <c r="A12" s="16" t="s">
        <v>2</v>
      </c>
      <c r="B12" s="16" t="s">
        <v>32</v>
      </c>
      <c r="C12" s="14"/>
      <c r="D12" s="14"/>
    </row>
    <row r="13" spans="1:4">
      <c r="A13" s="16" t="s">
        <v>3</v>
      </c>
      <c r="B13" s="16" t="s">
        <v>33</v>
      </c>
      <c r="C13" s="14"/>
      <c r="D13" s="14"/>
    </row>
    <row r="14" spans="1:4">
      <c r="A14" s="16" t="s">
        <v>5</v>
      </c>
      <c r="B14" s="16" t="s">
        <v>34</v>
      </c>
      <c r="C14" s="14"/>
      <c r="D14" s="14"/>
    </row>
    <row r="15" spans="1:4">
      <c r="A15" s="16" t="s">
        <v>9</v>
      </c>
      <c r="B15" s="16" t="s">
        <v>35</v>
      </c>
      <c r="C15" s="14"/>
      <c r="D15" s="14"/>
    </row>
    <row r="16" spans="1:4">
      <c r="A16" s="16" t="s">
        <v>11</v>
      </c>
      <c r="B16" s="16" t="s">
        <v>36</v>
      </c>
      <c r="C16" s="14"/>
      <c r="D16" s="14"/>
    </row>
    <row r="17" spans="1:19">
      <c r="A17" s="16" t="s">
        <v>10</v>
      </c>
      <c r="B17" s="16" t="s">
        <v>37</v>
      </c>
      <c r="C17" s="14"/>
      <c r="D17" s="14"/>
    </row>
    <row r="18" spans="1:19">
      <c r="A18" s="16" t="s">
        <v>12</v>
      </c>
      <c r="B18" s="16" t="s">
        <v>38</v>
      </c>
      <c r="C18" s="14"/>
      <c r="D18" s="1"/>
    </row>
    <row r="19" spans="1:19">
      <c r="A19" s="16" t="s">
        <v>13</v>
      </c>
      <c r="B19" s="16" t="s">
        <v>39</v>
      </c>
      <c r="C19" s="14"/>
      <c r="D19" s="1"/>
    </row>
    <row r="20" spans="1:19">
      <c r="A20" s="16" t="s">
        <v>14</v>
      </c>
      <c r="B20" s="16" t="s">
        <v>40</v>
      </c>
      <c r="C20" s="14"/>
      <c r="D20" s="1"/>
    </row>
    <row r="21" spans="1:19">
      <c r="A21" s="16" t="s">
        <v>6</v>
      </c>
      <c r="B21" s="16" t="s">
        <v>41</v>
      </c>
      <c r="C21" s="14"/>
      <c r="D21" s="1"/>
    </row>
    <row r="24" spans="1:19" ht="17.25">
      <c r="A24" s="12" t="s">
        <v>1</v>
      </c>
    </row>
    <row r="25" spans="1:19">
      <c r="A25" s="1"/>
    </row>
    <row r="26" spans="1:19">
      <c r="A26" s="3" t="s">
        <v>2</v>
      </c>
      <c r="B26" s="18" t="s">
        <v>3</v>
      </c>
      <c r="C26" s="3" t="s">
        <v>4</v>
      </c>
      <c r="D26" s="3"/>
      <c r="E26" s="3"/>
      <c r="F26" s="3"/>
      <c r="G26" s="3"/>
      <c r="H26" s="3" t="s">
        <v>5</v>
      </c>
      <c r="I26" s="4" t="s">
        <v>6</v>
      </c>
      <c r="J26" s="37" t="s">
        <v>7</v>
      </c>
      <c r="K26" s="38"/>
      <c r="L26" s="37" t="s">
        <v>8</v>
      </c>
      <c r="M26" s="38"/>
      <c r="N26" s="3" t="s">
        <v>9</v>
      </c>
      <c r="O26" s="3" t="s">
        <v>10</v>
      </c>
      <c r="P26" s="3" t="s">
        <v>11</v>
      </c>
      <c r="Q26" s="3" t="s">
        <v>12</v>
      </c>
      <c r="R26" s="3" t="s">
        <v>13</v>
      </c>
      <c r="S26" s="3" t="s">
        <v>14</v>
      </c>
    </row>
    <row r="27" spans="1:19">
      <c r="A27" s="1" t="s">
        <v>15</v>
      </c>
      <c r="B27" s="2">
        <v>1</v>
      </c>
      <c r="C27" s="2" t="s">
        <v>16</v>
      </c>
      <c r="D27" s="2"/>
      <c r="E27" s="2"/>
      <c r="F27" s="2"/>
      <c r="G27" s="2"/>
      <c r="H27" s="2">
        <v>10</v>
      </c>
      <c r="I27" s="5" t="str">
        <f ca="1">IF(OR(R27&gt;0,S27&gt;0),"Nein","Ja")</f>
        <v>Ja</v>
      </c>
      <c r="J27" s="6"/>
      <c r="K27" s="7"/>
      <c r="L27" s="6">
        <v>2</v>
      </c>
      <c r="M27" s="7"/>
      <c r="N27" s="8">
        <v>0</v>
      </c>
      <c r="O27" s="8">
        <v>0</v>
      </c>
      <c r="P27" s="8">
        <f>N27+$H27</f>
        <v>10</v>
      </c>
      <c r="Q27" s="8">
        <f t="shared" ref="Q27:Q32" ca="1" si="0">MIN(OFFSET(Start,L27,13),OFFSET(Start,M27,13))</f>
        <v>10</v>
      </c>
      <c r="R27" s="2">
        <f>O27-N27</f>
        <v>0</v>
      </c>
      <c r="S27" s="8">
        <f ca="1">IF(N28&gt;P27,N28-P27,0)</f>
        <v>0</v>
      </c>
    </row>
    <row r="28" spans="1:19">
      <c r="A28" s="1" t="s">
        <v>17</v>
      </c>
      <c r="B28" s="2">
        <v>2</v>
      </c>
      <c r="C28" s="2" t="s">
        <v>18</v>
      </c>
      <c r="D28" s="2"/>
      <c r="E28" s="2"/>
      <c r="F28" s="2"/>
      <c r="G28" s="2"/>
      <c r="H28" s="2">
        <v>10</v>
      </c>
      <c r="I28" s="5" t="str">
        <f t="shared" ref="I28:I33" ca="1" si="1">IF(OR(R28&gt;0,S28&gt;0),"Nein","Ja")</f>
        <v>Ja</v>
      </c>
      <c r="J28" s="6">
        <v>1</v>
      </c>
      <c r="K28" s="7"/>
      <c r="L28" s="6">
        <v>3</v>
      </c>
      <c r="M28" s="7">
        <v>4</v>
      </c>
      <c r="N28" s="8">
        <f ca="1">MAX(OFFSET(Start,J28,14),OFFSET(Start,K28,14))</f>
        <v>10</v>
      </c>
      <c r="O28" s="8">
        <f ca="1">Q28-$H28</f>
        <v>10</v>
      </c>
      <c r="P28" s="8">
        <f t="shared" ref="P28:P33" ca="1" si="2">N28+$H28</f>
        <v>20</v>
      </c>
      <c r="Q28" s="8">
        <f ca="1">MIN(OFFSET(Start,L28,13),OFFSET(Start,M28,13))</f>
        <v>20</v>
      </c>
      <c r="R28" s="2">
        <f t="shared" ref="R28:R33" ca="1" si="3">O28-N28</f>
        <v>0</v>
      </c>
      <c r="S28" s="8">
        <f t="shared" ref="S28:S33" ca="1" si="4">IF(N29&gt;P28,N29-P28,0)</f>
        <v>0</v>
      </c>
    </row>
    <row r="29" spans="1:19">
      <c r="A29" s="1" t="s">
        <v>19</v>
      </c>
      <c r="B29" s="2">
        <v>3</v>
      </c>
      <c r="C29" s="2" t="s">
        <v>20</v>
      </c>
      <c r="D29" s="2"/>
      <c r="E29" s="2"/>
      <c r="F29" s="2"/>
      <c r="G29" s="2"/>
      <c r="H29" s="2">
        <v>8</v>
      </c>
      <c r="I29" s="5" t="str">
        <f t="shared" ca="1" si="1"/>
        <v>Ja</v>
      </c>
      <c r="J29" s="6">
        <v>2</v>
      </c>
      <c r="K29" s="7"/>
      <c r="L29" s="6">
        <v>6</v>
      </c>
      <c r="M29" s="7"/>
      <c r="N29" s="8">
        <f t="shared" ref="N29:N33" ca="1" si="5">MAX(OFFSET(Start,J29,14),OFFSET(Start,K29,14))</f>
        <v>20</v>
      </c>
      <c r="O29" s="8">
        <f t="shared" ref="O29:O33" ca="1" si="6">Q29-$H29</f>
        <v>20</v>
      </c>
      <c r="P29" s="8">
        <f t="shared" ca="1" si="2"/>
        <v>28</v>
      </c>
      <c r="Q29" s="8">
        <f t="shared" ca="1" si="0"/>
        <v>28</v>
      </c>
      <c r="R29" s="2">
        <f t="shared" ca="1" si="3"/>
        <v>0</v>
      </c>
      <c r="S29" s="8">
        <f t="shared" ca="1" si="4"/>
        <v>0</v>
      </c>
    </row>
    <row r="30" spans="1:19">
      <c r="A30" s="1" t="s">
        <v>21</v>
      </c>
      <c r="B30" s="2">
        <v>4</v>
      </c>
      <c r="C30" s="2" t="s">
        <v>22</v>
      </c>
      <c r="D30" s="2"/>
      <c r="E30" s="2"/>
      <c r="F30" s="2"/>
      <c r="G30" s="2"/>
      <c r="H30" s="2">
        <v>2</v>
      </c>
      <c r="I30" s="5" t="str">
        <f t="shared" ca="1" si="1"/>
        <v>Nein</v>
      </c>
      <c r="J30" s="6">
        <v>2</v>
      </c>
      <c r="K30" s="7"/>
      <c r="L30" s="6">
        <v>5</v>
      </c>
      <c r="M30" s="7"/>
      <c r="N30" s="8">
        <f t="shared" ca="1" si="5"/>
        <v>20</v>
      </c>
      <c r="O30" s="8">
        <f t="shared" ca="1" si="6"/>
        <v>22</v>
      </c>
      <c r="P30" s="8">
        <f t="shared" ca="1" si="2"/>
        <v>22</v>
      </c>
      <c r="Q30" s="8">
        <f t="shared" ca="1" si="0"/>
        <v>24</v>
      </c>
      <c r="R30" s="2">
        <f t="shared" ca="1" si="3"/>
        <v>2</v>
      </c>
      <c r="S30" s="8">
        <f t="shared" ca="1" si="4"/>
        <v>0</v>
      </c>
    </row>
    <row r="31" spans="1:19">
      <c r="A31" s="1" t="s">
        <v>5</v>
      </c>
      <c r="B31" s="2">
        <v>5</v>
      </c>
      <c r="C31" s="2" t="s">
        <v>23</v>
      </c>
      <c r="D31" s="2"/>
      <c r="E31" s="2"/>
      <c r="F31" s="2"/>
      <c r="G31" s="2"/>
      <c r="H31" s="2">
        <v>4</v>
      </c>
      <c r="I31" s="5" t="str">
        <f t="shared" ca="1" si="1"/>
        <v>Nein</v>
      </c>
      <c r="J31" s="6">
        <v>4</v>
      </c>
      <c r="K31" s="7"/>
      <c r="L31" s="6">
        <v>6</v>
      </c>
      <c r="M31" s="7"/>
      <c r="N31" s="8">
        <f t="shared" ca="1" si="5"/>
        <v>22</v>
      </c>
      <c r="O31" s="8">
        <f t="shared" ca="1" si="6"/>
        <v>24</v>
      </c>
      <c r="P31" s="8">
        <f t="shared" ca="1" si="2"/>
        <v>26</v>
      </c>
      <c r="Q31" s="8">
        <f t="shared" ca="1" si="0"/>
        <v>28</v>
      </c>
      <c r="R31" s="2">
        <f t="shared" ca="1" si="3"/>
        <v>2</v>
      </c>
      <c r="S31" s="8">
        <f t="shared" ca="1" si="4"/>
        <v>2</v>
      </c>
    </row>
    <row r="32" spans="1:19">
      <c r="A32" s="1" t="s">
        <v>24</v>
      </c>
      <c r="B32" s="2">
        <v>6</v>
      </c>
      <c r="C32" s="2" t="s">
        <v>25</v>
      </c>
      <c r="D32" s="2"/>
      <c r="E32" s="2"/>
      <c r="F32" s="2"/>
      <c r="G32" s="2"/>
      <c r="H32" s="2">
        <v>5</v>
      </c>
      <c r="I32" s="5" t="str">
        <f t="shared" ca="1" si="1"/>
        <v>Ja</v>
      </c>
      <c r="J32" s="6">
        <v>3</v>
      </c>
      <c r="K32" s="7">
        <v>5</v>
      </c>
      <c r="L32" s="6">
        <v>7</v>
      </c>
      <c r="M32" s="7"/>
      <c r="N32" s="8">
        <f t="shared" ca="1" si="5"/>
        <v>28</v>
      </c>
      <c r="O32" s="8">
        <f t="shared" ca="1" si="6"/>
        <v>28</v>
      </c>
      <c r="P32" s="8">
        <f t="shared" ca="1" si="2"/>
        <v>33</v>
      </c>
      <c r="Q32" s="8">
        <f t="shared" ca="1" si="0"/>
        <v>33</v>
      </c>
      <c r="R32" s="2">
        <f t="shared" ca="1" si="3"/>
        <v>0</v>
      </c>
      <c r="S32" s="8">
        <f t="shared" ca="1" si="4"/>
        <v>0</v>
      </c>
    </row>
    <row r="33" spans="1:19">
      <c r="A33" s="1" t="s">
        <v>26</v>
      </c>
      <c r="B33" s="2">
        <v>7</v>
      </c>
      <c r="C33" s="2" t="s">
        <v>27</v>
      </c>
      <c r="D33" s="2"/>
      <c r="E33" s="2"/>
      <c r="F33" s="2"/>
      <c r="G33" s="2"/>
      <c r="H33" s="2">
        <v>2</v>
      </c>
      <c r="I33" s="5" t="str">
        <f t="shared" ca="1" si="1"/>
        <v>Ja</v>
      </c>
      <c r="J33" s="6">
        <v>6</v>
      </c>
      <c r="K33" s="7"/>
      <c r="L33" s="6"/>
      <c r="M33" s="7"/>
      <c r="N33" s="8">
        <f t="shared" ca="1" si="5"/>
        <v>33</v>
      </c>
      <c r="O33" s="8">
        <f t="shared" ca="1" si="6"/>
        <v>33</v>
      </c>
      <c r="P33" s="8">
        <f t="shared" ca="1" si="2"/>
        <v>35</v>
      </c>
      <c r="Q33" s="8">
        <f ca="1">P33</f>
        <v>35</v>
      </c>
      <c r="R33" s="2">
        <f t="shared" ca="1" si="3"/>
        <v>0</v>
      </c>
      <c r="S33" s="2">
        <f t="shared" ca="1" si="4"/>
        <v>0</v>
      </c>
    </row>
    <row r="35" spans="1:19">
      <c r="B35" t="s">
        <v>42</v>
      </c>
      <c r="C35" s="2" t="s">
        <v>43</v>
      </c>
    </row>
    <row r="37" spans="1:19">
      <c r="A37" s="22" t="s">
        <v>46</v>
      </c>
    </row>
    <row r="38" spans="1:19">
      <c r="A38" s="2" t="s">
        <v>49</v>
      </c>
      <c r="C38" t="s">
        <v>50</v>
      </c>
    </row>
    <row r="39" spans="1:19">
      <c r="A39" s="2" t="s">
        <v>51</v>
      </c>
      <c r="C39" s="23" t="s">
        <v>83</v>
      </c>
    </row>
    <row r="40" spans="1:19">
      <c r="A40" s="2" t="s">
        <v>52</v>
      </c>
      <c r="C40" s="23" t="s">
        <v>53</v>
      </c>
    </row>
    <row r="41" spans="1:19">
      <c r="A41" s="2" t="s">
        <v>54</v>
      </c>
      <c r="C41" s="23" t="s">
        <v>55</v>
      </c>
    </row>
    <row r="42" spans="1:19">
      <c r="A42" s="2" t="s">
        <v>56</v>
      </c>
      <c r="C42" s="23" t="s">
        <v>84</v>
      </c>
    </row>
    <row r="43" spans="1:19">
      <c r="A43" s="2" t="s">
        <v>57</v>
      </c>
      <c r="C43" t="s">
        <v>59</v>
      </c>
    </row>
    <row r="44" spans="1:19">
      <c r="A44" s="2" t="s">
        <v>58</v>
      </c>
      <c r="C44" s="23" t="s">
        <v>60</v>
      </c>
    </row>
    <row r="47" spans="1:19" ht="17.25">
      <c r="A47" s="12" t="s">
        <v>44</v>
      </c>
    </row>
    <row r="49" spans="1:4">
      <c r="A49" s="9" t="str">
        <f ca="1">IF(A51=1,0,OFFSET(Start,A51,12))</f>
        <v>FA</v>
      </c>
      <c r="B49" s="9" t="str">
        <f ca="1">OFFSET(Start,A51,16)</f>
        <v>GP</v>
      </c>
      <c r="C49" s="9" t="str">
        <f ca="1">OFFSET(Start,A51,17)</f>
        <v>FP</v>
      </c>
      <c r="D49" s="9" t="str">
        <f ca="1">OFFSET(Start,A51,14)</f>
        <v>FE</v>
      </c>
    </row>
    <row r="50" spans="1:4" ht="15" customHeight="1">
      <c r="A50" s="10" t="str">
        <f ca="1">OFFSET(Start,A51,-1)</f>
        <v>K</v>
      </c>
      <c r="B50" s="31" t="str">
        <f ca="1">OFFSET(Start,A51,1)</f>
        <v>Vorgang</v>
      </c>
      <c r="C50" s="32"/>
      <c r="D50" s="33"/>
    </row>
    <row r="51" spans="1:4">
      <c r="A51" s="10">
        <v>0</v>
      </c>
      <c r="B51" s="34"/>
      <c r="C51" s="35"/>
      <c r="D51" s="36"/>
    </row>
    <row r="52" spans="1:4">
      <c r="A52" s="10" t="str">
        <f ca="1">IF(A51=1,0,OFFSET(Start,A51,13))</f>
        <v>SA</v>
      </c>
      <c r="B52" s="9" t="str">
        <f ca="1">OFFSET(Start,A51,6)</f>
        <v>D</v>
      </c>
      <c r="C52" s="11" t="str">
        <f ca="1">OFFSET(Start,A51,7)</f>
        <v>Krit.</v>
      </c>
      <c r="D52" s="10" t="str">
        <f ca="1">OFFSET(Start,A51,15)</f>
        <v>SE</v>
      </c>
    </row>
    <row r="53" spans="1:4">
      <c r="D53" s="2"/>
    </row>
    <row r="54" spans="1:4">
      <c r="A54" s="22" t="s">
        <v>46</v>
      </c>
      <c r="D54" s="2"/>
    </row>
    <row r="55" spans="1:4">
      <c r="A55" s="2" t="s">
        <v>61</v>
      </c>
      <c r="C55" t="s">
        <v>73</v>
      </c>
      <c r="D55" s="2"/>
    </row>
    <row r="56" spans="1:4">
      <c r="A56" s="2" t="s">
        <v>62</v>
      </c>
      <c r="C56" t="s">
        <v>74</v>
      </c>
      <c r="D56" s="2"/>
    </row>
    <row r="57" spans="1:4">
      <c r="A57" s="2" t="s">
        <v>63</v>
      </c>
      <c r="C57" t="s">
        <v>28</v>
      </c>
      <c r="D57" s="2"/>
    </row>
    <row r="58" spans="1:4">
      <c r="A58" s="2" t="s">
        <v>64</v>
      </c>
      <c r="C58" t="s">
        <v>75</v>
      </c>
      <c r="D58" s="2"/>
    </row>
    <row r="59" spans="1:4">
      <c r="A59" s="2" t="s">
        <v>65</v>
      </c>
      <c r="C59" t="s">
        <v>76</v>
      </c>
      <c r="D59" s="2"/>
    </row>
    <row r="60" spans="1:4">
      <c r="A60" s="2" t="s">
        <v>66</v>
      </c>
      <c r="C60" t="s">
        <v>77</v>
      </c>
      <c r="D60" s="2"/>
    </row>
    <row r="61" spans="1:4">
      <c r="A61" s="2" t="s">
        <v>67</v>
      </c>
      <c r="C61" t="s">
        <v>78</v>
      </c>
      <c r="D61" s="2"/>
    </row>
    <row r="62" spans="1:4">
      <c r="A62" s="2" t="s">
        <v>68</v>
      </c>
      <c r="C62" t="s">
        <v>79</v>
      </c>
      <c r="D62" s="2"/>
    </row>
    <row r="63" spans="1:4">
      <c r="A63" s="2" t="s">
        <v>69</v>
      </c>
      <c r="C63" t="s">
        <v>80</v>
      </c>
      <c r="D63" s="2"/>
    </row>
    <row r="64" spans="1:4">
      <c r="A64" s="2" t="s">
        <v>70</v>
      </c>
      <c r="C64" t="s">
        <v>81</v>
      </c>
      <c r="D64" s="2"/>
    </row>
    <row r="65" spans="1:29">
      <c r="A65" s="2" t="s">
        <v>71</v>
      </c>
      <c r="C65" t="s">
        <v>82</v>
      </c>
      <c r="D65" s="2"/>
    </row>
    <row r="66" spans="1:29">
      <c r="D66" s="2"/>
    </row>
    <row r="67" spans="1:29">
      <c r="A67" s="22" t="s">
        <v>47</v>
      </c>
      <c r="D67" s="2"/>
    </row>
    <row r="68" spans="1:29">
      <c r="A68" s="2" t="s">
        <v>69</v>
      </c>
      <c r="C68" t="s">
        <v>72</v>
      </c>
      <c r="G68" t="s">
        <v>48</v>
      </c>
    </row>
    <row r="69" spans="1:29">
      <c r="A69" s="20"/>
      <c r="B69" s="20"/>
      <c r="C69" s="20"/>
      <c r="D69" s="16"/>
      <c r="E69" s="20"/>
      <c r="F69" s="20"/>
      <c r="G69" s="20"/>
      <c r="H69" s="20"/>
      <c r="I69" s="20"/>
      <c r="J69" s="20"/>
      <c r="K69" s="16"/>
      <c r="L69" s="16"/>
      <c r="M69" s="16"/>
      <c r="N69" s="16"/>
      <c r="O69" s="20"/>
      <c r="P69" s="16"/>
      <c r="Q69" s="16"/>
      <c r="R69" s="16"/>
      <c r="S69" s="16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>
      <c r="A70" s="20"/>
      <c r="B70" s="20"/>
      <c r="C70" s="20"/>
      <c r="D70" s="16"/>
      <c r="E70" s="20"/>
      <c r="F70" s="20"/>
      <c r="G70" s="20"/>
      <c r="H70" s="20"/>
      <c r="I70" s="20"/>
      <c r="J70" s="20"/>
      <c r="K70" s="1"/>
      <c r="L70" s="30"/>
      <c r="M70" s="30"/>
      <c r="N70" s="30"/>
      <c r="O70" s="20"/>
      <c r="P70" s="1"/>
      <c r="Q70" s="30"/>
      <c r="R70" s="30"/>
      <c r="S70" s="3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>
      <c r="A71" s="20"/>
      <c r="B71" s="20"/>
      <c r="C71" s="20"/>
      <c r="D71" s="16"/>
      <c r="E71" s="20"/>
      <c r="F71" s="20"/>
      <c r="G71" s="20"/>
      <c r="H71" s="20"/>
      <c r="I71" s="20"/>
      <c r="J71" s="20"/>
      <c r="K71" s="1"/>
      <c r="L71" s="30"/>
      <c r="M71" s="30"/>
      <c r="N71" s="30"/>
      <c r="O71" s="20"/>
      <c r="P71" s="1"/>
      <c r="Q71" s="30"/>
      <c r="R71" s="30"/>
      <c r="S71" s="3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>
      <c r="A72" s="16"/>
      <c r="B72" s="16"/>
      <c r="C72" s="16"/>
      <c r="D72" s="16"/>
      <c r="E72" s="20"/>
      <c r="F72" s="16"/>
      <c r="G72" s="16"/>
      <c r="H72" s="16"/>
      <c r="I72" s="16"/>
      <c r="J72" s="20"/>
      <c r="K72" s="1"/>
      <c r="L72" s="16"/>
      <c r="M72" s="21"/>
      <c r="N72" s="1"/>
      <c r="O72" s="20"/>
      <c r="P72" s="1"/>
      <c r="Q72" s="16"/>
      <c r="R72" s="21"/>
      <c r="S72" s="1"/>
      <c r="T72" s="20"/>
      <c r="U72" s="16"/>
      <c r="V72" s="16"/>
      <c r="W72" s="16"/>
      <c r="X72" s="16"/>
      <c r="Y72" s="20"/>
      <c r="Z72" s="16"/>
      <c r="AA72" s="16"/>
      <c r="AB72" s="16"/>
      <c r="AC72" s="16"/>
    </row>
    <row r="73" spans="1:29">
      <c r="A73" s="1"/>
      <c r="B73" s="30"/>
      <c r="C73" s="30"/>
      <c r="D73" s="30"/>
      <c r="E73" s="20"/>
      <c r="F73" s="1"/>
      <c r="G73" s="30"/>
      <c r="H73" s="30"/>
      <c r="I73" s="3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1"/>
      <c r="V73" s="30"/>
      <c r="W73" s="30"/>
      <c r="X73" s="30"/>
      <c r="Y73" s="20"/>
      <c r="Z73" s="1"/>
      <c r="AA73" s="30"/>
      <c r="AB73" s="30"/>
      <c r="AC73" s="30"/>
    </row>
    <row r="74" spans="1:29">
      <c r="A74" s="1"/>
      <c r="B74" s="30"/>
      <c r="C74" s="30"/>
      <c r="D74" s="30"/>
      <c r="E74" s="20"/>
      <c r="F74" s="1"/>
      <c r="G74" s="30"/>
      <c r="H74" s="30"/>
      <c r="I74" s="3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1"/>
      <c r="V74" s="30"/>
      <c r="W74" s="30"/>
      <c r="X74" s="30"/>
      <c r="Y74" s="20"/>
      <c r="Z74" s="1"/>
      <c r="AA74" s="30"/>
      <c r="AB74" s="30"/>
      <c r="AC74" s="30"/>
    </row>
    <row r="75" spans="1:29">
      <c r="A75" s="1"/>
      <c r="B75" s="16"/>
      <c r="C75" s="21"/>
      <c r="D75" s="1"/>
      <c r="E75" s="20"/>
      <c r="F75" s="1"/>
      <c r="G75" s="16"/>
      <c r="H75" s="21"/>
      <c r="I75" s="1"/>
      <c r="J75" s="20"/>
      <c r="K75" s="16"/>
      <c r="L75" s="16"/>
      <c r="M75" s="16"/>
      <c r="N75" s="16"/>
      <c r="O75" s="20"/>
      <c r="P75" s="20"/>
      <c r="Q75" s="20"/>
      <c r="R75" s="20"/>
      <c r="S75" s="20"/>
      <c r="T75" s="20"/>
      <c r="U75" s="1"/>
      <c r="V75" s="16"/>
      <c r="W75" s="21"/>
      <c r="X75" s="1"/>
      <c r="Y75" s="20"/>
      <c r="Z75" s="1"/>
      <c r="AA75" s="16"/>
      <c r="AB75" s="21"/>
      <c r="AC75" s="1"/>
    </row>
    <row r="76" spans="1:29">
      <c r="A76" s="20"/>
      <c r="B76" s="20"/>
      <c r="C76" s="20"/>
      <c r="D76" s="16"/>
      <c r="E76" s="20"/>
      <c r="F76" s="20"/>
      <c r="G76" s="20"/>
      <c r="H76" s="20"/>
      <c r="I76" s="20"/>
      <c r="J76" s="20"/>
      <c r="K76" s="1"/>
      <c r="L76" s="30"/>
      <c r="M76" s="30"/>
      <c r="N76" s="3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>
      <c r="A77" s="20"/>
      <c r="B77" s="20"/>
      <c r="C77" s="20"/>
      <c r="D77" s="16"/>
      <c r="E77" s="20"/>
      <c r="F77" s="20"/>
      <c r="G77" s="20"/>
      <c r="H77" s="20"/>
      <c r="I77" s="20"/>
      <c r="J77" s="20"/>
      <c r="K77" s="1"/>
      <c r="L77" s="30"/>
      <c r="M77" s="30"/>
      <c r="N77" s="3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>
      <c r="A78" s="20"/>
      <c r="B78" s="20"/>
      <c r="C78" s="20"/>
      <c r="D78" s="16"/>
      <c r="E78" s="20"/>
      <c r="F78" s="20"/>
      <c r="G78" s="20"/>
      <c r="H78" s="20"/>
      <c r="I78" s="20"/>
      <c r="J78" s="20"/>
      <c r="K78" s="1"/>
      <c r="L78" s="16"/>
      <c r="M78" s="21"/>
      <c r="N78" s="1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</sheetData>
  <mergeCells count="11">
    <mergeCell ref="B7:D8"/>
    <mergeCell ref="V73:X74"/>
    <mergeCell ref="AA73:AC74"/>
    <mergeCell ref="L76:N77"/>
    <mergeCell ref="B50:D51"/>
    <mergeCell ref="J26:K26"/>
    <mergeCell ref="L26:M26"/>
    <mergeCell ref="L70:N71"/>
    <mergeCell ref="Q70:S71"/>
    <mergeCell ref="B73:D74"/>
    <mergeCell ref="G73:I74"/>
  </mergeCells>
  <conditionalFormatting sqref="C52">
    <cfRule type="expression" dxfId="7" priority="1">
      <formula>C52="Ja"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13"/>
  <sheetViews>
    <sheetView workbookViewId="0"/>
  </sheetViews>
  <sheetFormatPr baseColWidth="10" defaultRowHeight="15"/>
  <cols>
    <col min="1" max="34" width="5.7109375" customWidth="1"/>
  </cols>
  <sheetData>
    <row r="2" spans="1:34" ht="18.75">
      <c r="A2" s="19" t="s">
        <v>45</v>
      </c>
    </row>
    <row r="4" spans="1:34">
      <c r="M4" s="9">
        <f ca="1">IF(M6=1,0,OFFSET(Start,M6,12))</f>
        <v>20</v>
      </c>
      <c r="N4" s="9">
        <f ca="1">OFFSET(Start,M6,16)</f>
        <v>2</v>
      </c>
      <c r="O4" s="9">
        <f ca="1">OFFSET(Start,M6,17)</f>
        <v>0</v>
      </c>
      <c r="P4" s="9">
        <f ca="1">OFFSET(Start,M6,14)</f>
        <v>22</v>
      </c>
      <c r="S4" s="9">
        <f ca="1">IF(S6=1,0,OFFSET(Start,S6,12))</f>
        <v>22</v>
      </c>
      <c r="T4" s="9">
        <f ca="1">OFFSET(Start,S6,16)</f>
        <v>2</v>
      </c>
      <c r="U4" s="9">
        <f ca="1">OFFSET(Start,S6,17)</f>
        <v>2</v>
      </c>
      <c r="V4" s="9">
        <f ca="1">OFFSET(Start,S6,14)</f>
        <v>26</v>
      </c>
    </row>
    <row r="5" spans="1:34">
      <c r="M5" s="10" t="str">
        <f ca="1">OFFSET(Start,M6,-1)</f>
        <v>C</v>
      </c>
      <c r="N5" s="31" t="str">
        <f ca="1">OFFSET(Start,M6,1)</f>
        <v>Einrichtung Testumgebung</v>
      </c>
      <c r="O5" s="32"/>
      <c r="P5" s="33"/>
      <c r="S5" s="10" t="str">
        <f ca="1">OFFSET(Start,S6,-1)</f>
        <v>D</v>
      </c>
      <c r="T5" s="31" t="str">
        <f ca="1">OFFSET(Start,S6,1)</f>
        <v>Testen</v>
      </c>
      <c r="U5" s="32"/>
      <c r="V5" s="33"/>
    </row>
    <row r="6" spans="1:34">
      <c r="M6" s="10">
        <v>4</v>
      </c>
      <c r="N6" s="34"/>
      <c r="O6" s="35"/>
      <c r="P6" s="36"/>
      <c r="S6" s="10">
        <v>5</v>
      </c>
      <c r="T6" s="34"/>
      <c r="U6" s="35"/>
      <c r="V6" s="36"/>
    </row>
    <row r="7" spans="1:34">
      <c r="A7" s="9">
        <f ca="1">IF(A9=1,0,OFFSET(Start,A9,12))</f>
        <v>0</v>
      </c>
      <c r="B7" s="9">
        <f ca="1">OFFSET(Start,A9,16)</f>
        <v>0</v>
      </c>
      <c r="C7" s="9">
        <f ca="1">OFFSET(Start,A9,17)</f>
        <v>0</v>
      </c>
      <c r="D7" s="9">
        <f ca="1">OFFSET(Start,A9,14)</f>
        <v>10</v>
      </c>
      <c r="G7" s="9">
        <f ca="1">IF(G9=1,0,OFFSET(Start,G9,12))</f>
        <v>10</v>
      </c>
      <c r="H7" s="9">
        <f ca="1">OFFSET(Start,G9,16)</f>
        <v>0</v>
      </c>
      <c r="I7" s="9">
        <f ca="1">OFFSET(Start,G9,17)</f>
        <v>0</v>
      </c>
      <c r="J7" s="9">
        <f ca="1">OFFSET(Start,G9,14)</f>
        <v>20</v>
      </c>
      <c r="M7" s="10">
        <f ca="1">IF(M6=1,0,OFFSET(Start,M6,13))</f>
        <v>22</v>
      </c>
      <c r="N7" s="9">
        <f ca="1">OFFSET(Start,M6,6)</f>
        <v>2</v>
      </c>
      <c r="O7" s="11" t="str">
        <f ca="1">OFFSET(Start,M6,7)</f>
        <v>Nein</v>
      </c>
      <c r="P7" s="10">
        <f ca="1">OFFSET(Start,M6,15)</f>
        <v>24</v>
      </c>
      <c r="S7" s="10">
        <f ca="1">IF(S6=1,0,OFFSET(Start,S6,13))</f>
        <v>24</v>
      </c>
      <c r="T7" s="9">
        <f ca="1">OFFSET(Start,S6,6)</f>
        <v>4</v>
      </c>
      <c r="U7" s="11" t="str">
        <f ca="1">OFFSET(Start,S6,7)</f>
        <v>Nein</v>
      </c>
      <c r="V7" s="10">
        <f ca="1">OFFSET(Start,S6,15)</f>
        <v>28</v>
      </c>
      <c r="Y7" s="9">
        <f ca="1">IF(Y9=1,0,OFFSET(Start,Y9,12))</f>
        <v>28</v>
      </c>
      <c r="Z7" s="9">
        <f ca="1">OFFSET(Start,Y9,16)</f>
        <v>0</v>
      </c>
      <c r="AA7" s="9">
        <f ca="1">OFFSET(Start,Y9,17)</f>
        <v>0</v>
      </c>
      <c r="AB7" s="9">
        <f ca="1">OFFSET(Start,Y9,14)</f>
        <v>33</v>
      </c>
      <c r="AE7" s="9">
        <f ca="1">IF(AE9=1,0,OFFSET(Start,AE9,12))</f>
        <v>33</v>
      </c>
      <c r="AF7" s="9">
        <f ca="1">OFFSET(Start,AE9,16)</f>
        <v>0</v>
      </c>
      <c r="AG7" s="9">
        <f ca="1">OFFSET(Start,AE9,17)</f>
        <v>0</v>
      </c>
      <c r="AH7" s="9">
        <f ca="1">OFFSET(Start,AE9,14)</f>
        <v>35</v>
      </c>
    </row>
    <row r="8" spans="1:34">
      <c r="A8" s="10" t="str">
        <f ca="1">OFFSET(Start,A9,-1)</f>
        <v>A</v>
      </c>
      <c r="B8" s="31" t="str">
        <f ca="1">OFFSET(Start,A9,1)</f>
        <v>Strategische Auswahl</v>
      </c>
      <c r="C8" s="32"/>
      <c r="D8" s="33"/>
      <c r="G8" s="10" t="str">
        <f ca="1">OFFSET(Start,G9,-1)</f>
        <v>B</v>
      </c>
      <c r="H8" s="31" t="str">
        <f ca="1">OFFSET(Start,G9,1)</f>
        <v>Beschaffung</v>
      </c>
      <c r="I8" s="32"/>
      <c r="J8" s="33"/>
      <c r="Y8" s="10" t="str">
        <f ca="1">OFFSET(Start,Y9,-1)</f>
        <v>F</v>
      </c>
      <c r="Z8" s="31" t="str">
        <f ca="1">OFFSET(Start,Y9,1)</f>
        <v>Paketierung, Integration VU</v>
      </c>
      <c r="AA8" s="32"/>
      <c r="AB8" s="33"/>
      <c r="AE8" s="10" t="str">
        <f ca="1">OFFSET(Start,AE9,-1)</f>
        <v>G</v>
      </c>
      <c r="AF8" s="31" t="str">
        <f ca="1">OFFSET(Start,AE9,1)</f>
        <v>Bereitstellung für Clients</v>
      </c>
      <c r="AG8" s="32"/>
      <c r="AH8" s="33"/>
    </row>
    <row r="9" spans="1:34">
      <c r="A9" s="10">
        <v>1</v>
      </c>
      <c r="B9" s="34"/>
      <c r="C9" s="35"/>
      <c r="D9" s="36"/>
      <c r="G9" s="10">
        <v>2</v>
      </c>
      <c r="H9" s="34"/>
      <c r="I9" s="35"/>
      <c r="J9" s="36"/>
      <c r="Y9" s="10">
        <v>6</v>
      </c>
      <c r="Z9" s="34"/>
      <c r="AA9" s="35"/>
      <c r="AB9" s="36"/>
      <c r="AE9" s="10">
        <v>7</v>
      </c>
      <c r="AF9" s="34"/>
      <c r="AG9" s="35"/>
      <c r="AH9" s="36"/>
    </row>
    <row r="10" spans="1:34">
      <c r="A10" s="10">
        <f ca="1">IF(A9=1,0,OFFSET(Start,A9,13))</f>
        <v>0</v>
      </c>
      <c r="B10" s="9">
        <f ca="1">OFFSET(Start,A9,6)</f>
        <v>10</v>
      </c>
      <c r="C10" s="11" t="str">
        <f ca="1">OFFSET(Start,A9,7)</f>
        <v>Ja</v>
      </c>
      <c r="D10" s="10">
        <f ca="1">OFFSET(Start,A9,15)</f>
        <v>10</v>
      </c>
      <c r="G10" s="10">
        <f ca="1">IF(G9=1,0,OFFSET(Start,G9,13))</f>
        <v>10</v>
      </c>
      <c r="H10" s="9">
        <f ca="1">OFFSET(Start,G9,6)</f>
        <v>10</v>
      </c>
      <c r="I10" s="11" t="str">
        <f ca="1">OFFSET(Start,G9,7)</f>
        <v>Ja</v>
      </c>
      <c r="J10" s="10">
        <f ca="1">OFFSET(Start,G9,15)</f>
        <v>20</v>
      </c>
      <c r="M10" s="9">
        <f ca="1">IF(M12=1,0,OFFSET(Start,M12,12))</f>
        <v>20</v>
      </c>
      <c r="N10" s="9">
        <f ca="1">OFFSET(Start,M12,16)</f>
        <v>0</v>
      </c>
      <c r="O10" s="9">
        <f ca="1">OFFSET(Start,M12,17)</f>
        <v>0</v>
      </c>
      <c r="P10" s="9">
        <f ca="1">OFFSET(Start,M12,14)</f>
        <v>28</v>
      </c>
      <c r="Y10" s="10">
        <f ca="1">IF(Y9=1,0,OFFSET(Start,Y9,13))</f>
        <v>28</v>
      </c>
      <c r="Z10" s="9">
        <f ca="1">OFFSET(Start,Y9,6)</f>
        <v>5</v>
      </c>
      <c r="AA10" s="11" t="str">
        <f ca="1">OFFSET(Start,Y9,7)</f>
        <v>Ja</v>
      </c>
      <c r="AB10" s="10">
        <f ca="1">OFFSET(Start,Y9,15)</f>
        <v>33</v>
      </c>
      <c r="AE10" s="10">
        <f ca="1">IF(AE9=1,0,OFFSET(Start,AE9,13))</f>
        <v>33</v>
      </c>
      <c r="AF10" s="9">
        <f ca="1">OFFSET(Start,AE9,6)</f>
        <v>2</v>
      </c>
      <c r="AG10" s="11" t="str">
        <f ca="1">OFFSET(Start,AE9,7)</f>
        <v>Ja</v>
      </c>
      <c r="AH10" s="10">
        <f ca="1">OFFSET(Start,AE9,15)</f>
        <v>35</v>
      </c>
    </row>
    <row r="11" spans="1:34" ht="15" customHeight="1">
      <c r="M11" s="10" t="str">
        <f ca="1">OFFSET(Start,M12,-1)</f>
        <v>E</v>
      </c>
      <c r="N11" s="31" t="str">
        <f ca="1">OFFSET(Start,M12,1)</f>
        <v>Dokumentation</v>
      </c>
      <c r="O11" s="32"/>
      <c r="P11" s="33"/>
    </row>
    <row r="12" spans="1:34">
      <c r="M12" s="10">
        <v>3</v>
      </c>
      <c r="N12" s="34"/>
      <c r="O12" s="35"/>
      <c r="P12" s="36"/>
    </row>
    <row r="13" spans="1:34">
      <c r="M13" s="10">
        <f ca="1">IF(M12=1,0,OFFSET(Start,M12,13))</f>
        <v>20</v>
      </c>
      <c r="N13" s="9">
        <f ca="1">OFFSET(Start,M12,6)</f>
        <v>8</v>
      </c>
      <c r="O13" s="11" t="str">
        <f ca="1">OFFSET(Start,M12,7)</f>
        <v>Ja</v>
      </c>
      <c r="P13" s="10">
        <f ca="1">OFFSET(Start,M12,15)</f>
        <v>28</v>
      </c>
    </row>
  </sheetData>
  <mergeCells count="7">
    <mergeCell ref="AF8:AH9"/>
    <mergeCell ref="B8:D9"/>
    <mergeCell ref="H8:J9"/>
    <mergeCell ref="N11:P12"/>
    <mergeCell ref="N5:P6"/>
    <mergeCell ref="T5:V6"/>
    <mergeCell ref="Z8:AB9"/>
  </mergeCells>
  <conditionalFormatting sqref="C10">
    <cfRule type="expression" dxfId="6" priority="7">
      <formula>C10="Ja"</formula>
    </cfRule>
  </conditionalFormatting>
  <conditionalFormatting sqref="I10">
    <cfRule type="expression" dxfId="5" priority="6">
      <formula>I10="Ja"</formula>
    </cfRule>
  </conditionalFormatting>
  <conditionalFormatting sqref="O13">
    <cfRule type="expression" dxfId="4" priority="5">
      <formula>O13="Ja"</formula>
    </cfRule>
  </conditionalFormatting>
  <conditionalFormatting sqref="O7">
    <cfRule type="expression" dxfId="3" priority="4">
      <formula>O7="Ja"</formula>
    </cfRule>
  </conditionalFormatting>
  <conditionalFormatting sqref="U7">
    <cfRule type="expression" dxfId="2" priority="3">
      <formula>U7="Ja"</formula>
    </cfRule>
  </conditionalFormatting>
  <conditionalFormatting sqref="AA10">
    <cfRule type="expression" dxfId="1" priority="2">
      <formula>AA10="Ja"</formula>
    </cfRule>
  </conditionalFormatting>
  <conditionalFormatting sqref="AG10">
    <cfRule type="expression" dxfId="0" priority="1">
      <formula>AG10="Ja"</formula>
    </cfRule>
  </conditionalFormatting>
  <pageMargins left="0.70866141732283472" right="0.70866141732283472" top="0.78740157480314965" bottom="0.78740157480314965" header="0.31496062992125984" footer="0.31496062992125984"/>
  <pageSetup paperSize="9" scale="67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Vorgangsliste + Knoten</vt:lpstr>
      <vt:lpstr>Netzplan</vt:lpstr>
      <vt:lpstr>Tabelle4</vt:lpstr>
      <vt:lpstr>Tabelle5</vt:lpstr>
      <vt:lpstr>Start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2015-04-25T09:41:13Z</cp:lastPrinted>
  <dcterms:created xsi:type="dcterms:W3CDTF">2015-04-23T18:13:37Z</dcterms:created>
  <dcterms:modified xsi:type="dcterms:W3CDTF">2015-04-25T14:48:40Z</dcterms:modified>
</cp:coreProperties>
</file>